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2120" windowHeight="5535" activeTab="0"/>
  </bookViews>
  <sheets>
    <sheet name="NoiPA" sheetId="1" r:id="rId1"/>
    <sheet name="Tabella per ricors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dsga</author>
    <author>Utente1</author>
  </authors>
  <commentList>
    <comment ref="F4" authorId="0">
      <text>
        <r>
          <rPr>
            <b/>
            <sz val="9"/>
            <rFont val="Tahoma"/>
            <family val="2"/>
          </rPr>
          <t xml:space="preserve">INSERIRE LA % IRPEF
</t>
        </r>
        <r>
          <rPr>
            <sz val="9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5" authorId="1">
      <text>
        <r>
          <rPr>
            <sz val="9"/>
            <rFont val="Tahoma"/>
            <family val="2"/>
          </rPr>
          <t>importo SENTENZA lordo dipendente</t>
        </r>
      </text>
    </comment>
  </commentList>
</comments>
</file>

<file path=xl/comments2.xml><?xml version="1.0" encoding="utf-8"?>
<comments xmlns="http://schemas.openxmlformats.org/spreadsheetml/2006/main">
  <authors>
    <author>dsga</author>
    <author>Utente1</author>
    <author>Diego</author>
  </authors>
  <commentList>
    <comment ref="F4" authorId="0">
      <text>
        <r>
          <rPr>
            <b/>
            <sz val="9"/>
            <rFont val="Tahoma"/>
            <family val="2"/>
          </rPr>
          <t xml:space="preserve">INSERIRE LA % IRPEF
</t>
        </r>
        <r>
          <rPr>
            <sz val="9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5" authorId="1">
      <text>
        <r>
          <rPr>
            <sz val="9"/>
            <rFont val="Tahoma"/>
            <family val="2"/>
          </rPr>
          <t>importo SENTENZA lordo dipendente</t>
        </r>
      </text>
    </comment>
    <comment ref="A2" authorId="2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 dati della sentenza</t>
        </r>
      </text>
    </comment>
    <comment ref="A8" authorId="2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 dati della sentenza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INSERIRE LA % IRPEF
</t>
        </r>
        <r>
          <rPr>
            <sz val="9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1" authorId="1">
      <text>
        <r>
          <rPr>
            <sz val="9"/>
            <rFont val="Tahoma"/>
            <family val="2"/>
          </rPr>
          <t>importo SENTENZA lordo dipendente</t>
        </r>
      </text>
    </comment>
    <comment ref="A14" authorId="2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 dati della sentenza</t>
        </r>
      </text>
    </comment>
    <comment ref="F16" authorId="0">
      <text>
        <r>
          <rPr>
            <b/>
            <sz val="9"/>
            <rFont val="Tahoma"/>
            <family val="2"/>
          </rPr>
          <t xml:space="preserve">INSERIRE LA % IRPEF
</t>
        </r>
        <r>
          <rPr>
            <sz val="9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7" authorId="1">
      <text>
        <r>
          <rPr>
            <sz val="9"/>
            <rFont val="Tahoma"/>
            <family val="2"/>
          </rPr>
          <t>importo SENTENZA lordo dipendente</t>
        </r>
      </text>
    </comment>
  </commentList>
</comments>
</file>

<file path=xl/sharedStrings.xml><?xml version="1.0" encoding="utf-8"?>
<sst xmlns="http://schemas.openxmlformats.org/spreadsheetml/2006/main" count="45" uniqueCount="15">
  <si>
    <t>IMPONIBILE</t>
  </si>
  <si>
    <t>NETTO</t>
  </si>
  <si>
    <t>INPDAP 8,80%</t>
  </si>
  <si>
    <t>IRPEF</t>
  </si>
  <si>
    <t>Fondo Credito 0,35%</t>
  </si>
  <si>
    <t>Opera Previdenza 2,5%</t>
  </si>
  <si>
    <t>SENTENZA AL LORDO DIP.</t>
  </si>
  <si>
    <t>Totale trattenute a carico dell'amministrazione e da restituire al lavoratore</t>
  </si>
  <si>
    <t>NoiPA nel calcolare il dovuto non versa a carico suo le Trattenute Sentenza n. 8245-2018 RG n. 26137-2017</t>
  </si>
  <si>
    <t>Compila la tabella per il ricorso "Totale percepire"</t>
  </si>
  <si>
    <t>Sentenza n. 8245-2018 RG n. 26137-2017</t>
  </si>
  <si>
    <t xml:space="preserve">Importo SENTENZA </t>
  </si>
  <si>
    <t>Totale importo Sentenze</t>
  </si>
  <si>
    <t xml:space="preserve">TOTALE IMPORTO SENTENZE </t>
  </si>
  <si>
    <t>COME CALCOLA (erroneamente) NoiPA L'IMPORTO DELLA SENTENZA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</si>
</sst>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_-[$€-2]\ * #,##0.00_-;\-[$€-2]\ * #,##0.00_-;_-[$€-2]\ * &quot;-&quot;??_-"/>
    <numFmt numFmtId="182" formatCode="0.0"/>
    <numFmt numFmtId="183" formatCode="_-[$€-2]\ * #,##0.00_-;\-[$€-2]\ * #,##0.00_-;_-[$€-2]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0_ ;\-#,##0.00\ "/>
    <numFmt numFmtId="188" formatCode="#,##0.000_ ;\-#,##0.000\ "/>
    <numFmt numFmtId="189" formatCode="#,##0.0_ ;\-#,##0.0\ "/>
    <numFmt numFmtId="190" formatCode="#,##0_ ;\-#,##0\ "/>
    <numFmt numFmtId="191" formatCode="[$€-2]\ #.##000_);[Red]\([$€-2]\ #.##000\)"/>
    <numFmt numFmtId="192" formatCode="_-[$€-410]\ * #,##0.00_-;\-[$€-410]\ * #,##0.00_-;_-[$€-410]\ * &quot;-&quot;??_-;_-@_-"/>
    <numFmt numFmtId="193" formatCode="&quot;€&quot;\ #,##0.00"/>
    <numFmt numFmtId="194" formatCode="&quot;Attivo&quot;;&quot;Attivo&quot;;&quot;Inattivo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i/>
      <u val="single"/>
      <sz val="22"/>
      <color indexed="12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10"/>
      <name val="Arial"/>
      <family val="2"/>
    </font>
    <font>
      <sz val="14"/>
      <color indexed="10"/>
      <name val="Arial"/>
      <family val="2"/>
    </font>
    <font>
      <b/>
      <sz val="24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81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left"/>
      <protection/>
    </xf>
    <xf numFmtId="4" fontId="3" fillId="0" borderId="0" xfId="44" applyNumberFormat="1" applyFont="1" applyFill="1" applyBorder="1" applyAlignment="1" applyProtection="1">
      <alignment/>
      <protection/>
    </xf>
    <xf numFmtId="181" fontId="3" fillId="0" borderId="0" xfId="44" applyFont="1" applyAlignment="1" applyProtection="1">
      <alignment/>
      <protection/>
    </xf>
    <xf numFmtId="190" fontId="4" fillId="0" borderId="0" xfId="44" applyNumberFormat="1" applyFont="1" applyFill="1" applyBorder="1" applyAlignment="1" applyProtection="1">
      <alignment/>
      <protection/>
    </xf>
    <xf numFmtId="187" fontId="4" fillId="0" borderId="0" xfId="44" applyNumberFormat="1" applyFont="1" applyAlignment="1" applyProtection="1">
      <alignment/>
      <protection/>
    </xf>
    <xf numFmtId="4" fontId="3" fillId="0" borderId="10" xfId="44" applyNumberFormat="1" applyFont="1" applyFill="1" applyBorder="1" applyAlignment="1" applyProtection="1">
      <alignment horizontal="center"/>
      <protection/>
    </xf>
    <xf numFmtId="181" fontId="3" fillId="0" borderId="11" xfId="44" applyFont="1" applyFill="1" applyBorder="1" applyAlignment="1" applyProtection="1">
      <alignment horizontal="left"/>
      <protection/>
    </xf>
    <xf numFmtId="4" fontId="7" fillId="0" borderId="0" xfId="44" applyNumberFormat="1" applyFont="1" applyFill="1" applyBorder="1" applyAlignment="1" applyProtection="1">
      <alignment/>
      <protection/>
    </xf>
    <xf numFmtId="181" fontId="7" fillId="0" borderId="0" xfId="44" applyFont="1" applyAlignment="1" applyProtection="1">
      <alignment/>
      <protection/>
    </xf>
    <xf numFmtId="4" fontId="7" fillId="0" borderId="12" xfId="44" applyNumberFormat="1" applyFont="1" applyFill="1" applyBorder="1" applyAlignment="1" applyProtection="1">
      <alignment horizontal="center"/>
      <protection/>
    </xf>
    <xf numFmtId="181" fontId="7" fillId="0" borderId="13" xfId="44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/>
      <protection/>
    </xf>
    <xf numFmtId="10" fontId="3" fillId="0" borderId="15" xfId="0" applyNumberFormat="1" applyFont="1" applyFill="1" applyBorder="1" applyAlignment="1" applyProtection="1">
      <alignment horizontal="center"/>
      <protection locked="0"/>
    </xf>
    <xf numFmtId="181" fontId="7" fillId="0" borderId="0" xfId="44" applyFont="1" applyAlignment="1" applyProtection="1">
      <alignment horizontal="center"/>
      <protection/>
    </xf>
    <xf numFmtId="4" fontId="3" fillId="0" borderId="16" xfId="44" applyNumberFormat="1" applyFont="1" applyFill="1" applyBorder="1" applyAlignment="1" applyProtection="1">
      <alignment horizontal="center"/>
      <protection/>
    </xf>
    <xf numFmtId="181" fontId="8" fillId="0" borderId="17" xfId="44" applyFont="1" applyFill="1" applyBorder="1" applyAlignment="1" applyProtection="1">
      <alignment horizontal="center"/>
      <protection locked="0"/>
    </xf>
    <xf numFmtId="181" fontId="3" fillId="0" borderId="16" xfId="44" applyFont="1" applyFill="1" applyBorder="1" applyAlignment="1" applyProtection="1">
      <alignment horizontal="left"/>
      <protection/>
    </xf>
    <xf numFmtId="4" fontId="58" fillId="0" borderId="18" xfId="44" applyNumberFormat="1" applyFont="1" applyBorder="1" applyAlignment="1">
      <alignment horizontal="center"/>
    </xf>
    <xf numFmtId="4" fontId="58" fillId="0" borderId="19" xfId="44" applyNumberFormat="1" applyFont="1" applyFill="1" applyBorder="1" applyAlignment="1" applyProtection="1">
      <alignment horizontal="center"/>
      <protection/>
    </xf>
    <xf numFmtId="0" fontId="59" fillId="0" borderId="20" xfId="0" applyFont="1" applyFill="1" applyBorder="1" applyAlignment="1" applyProtection="1">
      <alignment horizontal="center"/>
      <protection/>
    </xf>
    <xf numFmtId="0" fontId="59" fillId="0" borderId="14" xfId="0" applyFont="1" applyFill="1" applyBorder="1" applyAlignment="1" applyProtection="1">
      <alignment horizontal="center"/>
      <protection/>
    </xf>
    <xf numFmtId="190" fontId="4" fillId="0" borderId="21" xfId="44" applyNumberFormat="1" applyFont="1" applyFill="1" applyBorder="1" applyAlignment="1" applyProtection="1">
      <alignment/>
      <protection/>
    </xf>
    <xf numFmtId="4" fontId="3" fillId="0" borderId="22" xfId="44" applyNumberFormat="1" applyFont="1" applyFill="1" applyBorder="1" applyAlignment="1" applyProtection="1">
      <alignment/>
      <protection/>
    </xf>
    <xf numFmtId="4" fontId="7" fillId="0" borderId="23" xfId="44" applyNumberFormat="1" applyFont="1" applyFill="1" applyBorder="1" applyAlignment="1" applyProtection="1">
      <alignment/>
      <protection/>
    </xf>
    <xf numFmtId="187" fontId="4" fillId="0" borderId="21" xfId="44" applyNumberFormat="1" applyFont="1" applyBorder="1" applyAlignment="1" applyProtection="1">
      <alignment/>
      <protection/>
    </xf>
    <xf numFmtId="181" fontId="60" fillId="0" borderId="22" xfId="44" applyFont="1" applyBorder="1" applyAlignment="1" applyProtection="1">
      <alignment vertical="center"/>
      <protection/>
    </xf>
    <xf numFmtId="181" fontId="3" fillId="0" borderId="22" xfId="44" applyFont="1" applyBorder="1" applyAlignment="1" applyProtection="1">
      <alignment/>
      <protection/>
    </xf>
    <xf numFmtId="181" fontId="7" fillId="0" borderId="23" xfId="44" applyFont="1" applyBorder="1" applyAlignment="1" applyProtection="1">
      <alignment/>
      <protection/>
    </xf>
    <xf numFmtId="181" fontId="8" fillId="0" borderId="24" xfId="44" applyFont="1" applyFill="1" applyBorder="1" applyAlignment="1" applyProtection="1">
      <alignment horizontal="center" vertical="center"/>
      <protection locked="0"/>
    </xf>
    <xf numFmtId="181" fontId="61" fillId="0" borderId="25" xfId="44" applyFont="1" applyBorder="1" applyAlignment="1">
      <alignment horizontal="left" vertical="center"/>
    </xf>
    <xf numFmtId="181" fontId="61" fillId="0" borderId="16" xfId="44" applyFont="1" applyFill="1" applyBorder="1" applyAlignment="1" applyProtection="1">
      <alignment horizontal="left" vertical="center"/>
      <protection/>
    </xf>
    <xf numFmtId="181" fontId="10" fillId="0" borderId="16" xfId="44" applyFont="1" applyFill="1" applyBorder="1" applyAlignment="1" applyProtection="1">
      <alignment horizontal="left" vertical="center"/>
      <protection/>
    </xf>
    <xf numFmtId="181" fontId="10" fillId="0" borderId="11" xfId="44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left" vertical="center"/>
      <protection/>
    </xf>
    <xf numFmtId="181" fontId="61" fillId="0" borderId="25" xfId="44" applyFont="1" applyBorder="1" applyAlignment="1" applyProtection="1">
      <alignment horizontal="left" vertical="center"/>
      <protection/>
    </xf>
    <xf numFmtId="181" fontId="8" fillId="0" borderId="26" xfId="44" applyFont="1" applyFill="1" applyBorder="1" applyAlignment="1" applyProtection="1">
      <alignment horizontal="center" vertical="center"/>
      <protection/>
    </xf>
    <xf numFmtId="4" fontId="3" fillId="0" borderId="27" xfId="44" applyNumberFormat="1" applyFont="1" applyFill="1" applyBorder="1" applyAlignment="1" applyProtection="1">
      <alignment horizontal="center"/>
      <protection/>
    </xf>
    <xf numFmtId="181" fontId="61" fillId="0" borderId="16" xfId="44" applyFont="1" applyBorder="1" applyAlignment="1" applyProtection="1">
      <alignment horizontal="left" vertical="center"/>
      <protection/>
    </xf>
    <xf numFmtId="181" fontId="8" fillId="0" borderId="28" xfId="44" applyFont="1" applyFill="1" applyBorder="1" applyAlignment="1" applyProtection="1">
      <alignment horizontal="center" vertical="center"/>
      <protection/>
    </xf>
    <xf numFmtId="0" fontId="12" fillId="0" borderId="0" xfId="36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" fontId="4" fillId="0" borderId="0" xfId="44" applyNumberFormat="1" applyFont="1" applyFill="1" applyBorder="1" applyAlignment="1" applyProtection="1">
      <alignment horizontal="center" vertical="center"/>
      <protection/>
    </xf>
    <xf numFmtId="4" fontId="4" fillId="0" borderId="29" xfId="44" applyNumberFormat="1" applyFont="1" applyFill="1" applyBorder="1" applyAlignment="1" applyProtection="1">
      <alignment horizontal="center" vertical="center"/>
      <protection/>
    </xf>
    <xf numFmtId="181" fontId="60" fillId="0" borderId="0" xfId="44" applyFont="1" applyBorder="1" applyAlignment="1" applyProtection="1">
      <alignment horizontal="center" vertical="center"/>
      <protection/>
    </xf>
    <xf numFmtId="181" fontId="3" fillId="0" borderId="0" xfId="44" applyFont="1" applyAlignment="1" applyProtection="1">
      <alignment horizontal="center"/>
      <protection/>
    </xf>
    <xf numFmtId="4" fontId="58" fillId="0" borderId="30" xfId="44" applyNumberFormat="1" applyFont="1" applyBorder="1" applyAlignment="1">
      <alignment horizontal="center" vertical="center"/>
    </xf>
    <xf numFmtId="4" fontId="13" fillId="0" borderId="31" xfId="44" applyNumberFormat="1" applyFont="1" applyBorder="1" applyAlignment="1">
      <alignment horizontal="center" vertical="center"/>
    </xf>
    <xf numFmtId="4" fontId="13" fillId="0" borderId="30" xfId="44" applyNumberFormat="1" applyFont="1" applyBorder="1" applyAlignment="1">
      <alignment horizontal="center" vertical="center"/>
    </xf>
    <xf numFmtId="181" fontId="3" fillId="0" borderId="32" xfId="44" applyFont="1" applyBorder="1" applyAlignment="1" applyProtection="1">
      <alignment horizontal="center"/>
      <protection/>
    </xf>
    <xf numFmtId="4" fontId="4" fillId="0" borderId="33" xfId="44" applyNumberFormat="1" applyFont="1" applyFill="1" applyBorder="1" applyAlignment="1" applyProtection="1">
      <alignment horizontal="center" vertical="center"/>
      <protection/>
    </xf>
    <xf numFmtId="4" fontId="4" fillId="0" borderId="34" xfId="44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4" fontId="13" fillId="0" borderId="37" xfId="44" applyNumberFormat="1" applyFont="1" applyBorder="1" applyAlignment="1">
      <alignment horizontal="center" vertical="center"/>
    </xf>
    <xf numFmtId="4" fontId="13" fillId="0" borderId="38" xfId="44" applyNumberFormat="1" applyFont="1" applyBorder="1" applyAlignment="1">
      <alignment horizontal="center" vertical="center"/>
    </xf>
    <xf numFmtId="4" fontId="4" fillId="0" borderId="39" xfId="44" applyNumberFormat="1" applyFont="1" applyFill="1" applyBorder="1" applyAlignment="1" applyProtection="1">
      <alignment horizontal="center" vertical="center"/>
      <protection/>
    </xf>
    <xf numFmtId="4" fontId="58" fillId="0" borderId="31" xfId="44" applyNumberFormat="1" applyFont="1" applyBorder="1" applyAlignment="1">
      <alignment horizontal="center" vertical="center"/>
    </xf>
    <xf numFmtId="4" fontId="13" fillId="0" borderId="30" xfId="44" applyNumberFormat="1" applyFont="1" applyBorder="1" applyAlignment="1" applyProtection="1">
      <alignment horizontal="center" vertical="center"/>
      <protection/>
    </xf>
    <xf numFmtId="4" fontId="13" fillId="0" borderId="38" xfId="44" applyNumberFormat="1" applyFont="1" applyBorder="1" applyAlignment="1" applyProtection="1">
      <alignment horizontal="center" vertical="center"/>
      <protection/>
    </xf>
    <xf numFmtId="187" fontId="4" fillId="33" borderId="32" xfId="44" applyNumberFormat="1" applyFont="1" applyFill="1" applyBorder="1" applyAlignment="1" applyProtection="1">
      <alignment horizontal="center"/>
      <protection/>
    </xf>
    <xf numFmtId="0" fontId="9" fillId="0" borderId="40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4" fontId="58" fillId="0" borderId="30" xfId="44" applyNumberFormat="1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4" fontId="40" fillId="0" borderId="16" xfId="44" applyNumberFormat="1" applyFont="1" applyFill="1" applyBorder="1" applyAlignment="1" applyProtection="1">
      <alignment horizontal="center"/>
      <protection/>
    </xf>
    <xf numFmtId="4" fontId="64" fillId="0" borderId="21" xfId="44" applyNumberFormat="1" applyFont="1" applyFill="1" applyBorder="1" applyAlignment="1" applyProtection="1">
      <alignment horizontal="center" vertical="center"/>
      <protection/>
    </xf>
    <xf numFmtId="4" fontId="64" fillId="0" borderId="23" xfId="44" applyNumberFormat="1" applyFont="1" applyFill="1" applyBorder="1" applyAlignment="1" applyProtection="1">
      <alignment horizontal="center" vertical="center"/>
      <protection/>
    </xf>
    <xf numFmtId="181" fontId="59" fillId="0" borderId="28" xfId="44" applyFont="1" applyBorder="1" applyAlignment="1">
      <alignment horizontal="left"/>
    </xf>
    <xf numFmtId="181" fontId="59" fillId="0" borderId="26" xfId="44" applyFont="1" applyFill="1" applyBorder="1" applyAlignment="1" applyProtection="1">
      <alignment horizontal="left"/>
      <protection/>
    </xf>
    <xf numFmtId="4" fontId="65" fillId="0" borderId="43" xfId="44" applyNumberFormat="1" applyFont="1" applyFill="1" applyBorder="1" applyAlignment="1" applyProtection="1">
      <alignment horizontal="center" vertical="center"/>
      <protection/>
    </xf>
    <xf numFmtId="4" fontId="65" fillId="0" borderId="44" xfId="44" applyNumberFormat="1" applyFont="1" applyFill="1" applyBorder="1" applyAlignment="1" applyProtection="1">
      <alignment horizontal="center" vertical="center"/>
      <protection/>
    </xf>
    <xf numFmtId="4" fontId="65" fillId="0" borderId="43" xfId="44" applyNumberFormat="1" applyFont="1" applyFill="1" applyBorder="1" applyAlignment="1" applyProtection="1">
      <alignment vertical="center"/>
      <protection/>
    </xf>
    <xf numFmtId="181" fontId="10" fillId="0" borderId="45" xfId="44" applyFont="1" applyFill="1" applyBorder="1" applyAlignment="1" applyProtection="1">
      <alignment horizontal="left" vertical="center"/>
      <protection/>
    </xf>
    <xf numFmtId="4" fontId="13" fillId="0" borderId="46" xfId="44" applyNumberFormat="1" applyFont="1" applyBorder="1" applyAlignment="1">
      <alignment horizontal="center" vertical="center"/>
    </xf>
    <xf numFmtId="4" fontId="13" fillId="0" borderId="47" xfId="44" applyNumberFormat="1" applyFont="1" applyBorder="1" applyAlignment="1">
      <alignment horizontal="center" vertical="center"/>
    </xf>
    <xf numFmtId="181" fontId="66" fillId="0" borderId="48" xfId="44" applyFont="1" applyBorder="1" applyAlignment="1" applyProtection="1">
      <alignment horizontal="center" vertical="center" wrapText="1"/>
      <protection/>
    </xf>
    <xf numFmtId="181" fontId="66" fillId="0" borderId="32" xfId="44" applyFont="1" applyBorder="1" applyAlignment="1" applyProtection="1">
      <alignment horizontal="center" vertical="center" wrapText="1"/>
      <protection/>
    </xf>
    <xf numFmtId="181" fontId="66" fillId="0" borderId="48" xfId="44" applyFont="1" applyBorder="1" applyAlignment="1" applyProtection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25.00390625" style="8" customWidth="1"/>
    <col min="2" max="4" width="19.57421875" style="6" customWidth="1"/>
    <col min="5" max="6" width="21.00390625" style="6" customWidth="1"/>
    <col min="7" max="7" width="21.00390625" style="12" customWidth="1"/>
    <col min="8" max="16384" width="9.140625" style="1" customWidth="1"/>
  </cols>
  <sheetData>
    <row r="1" spans="1:7" ht="65.25" customHeight="1">
      <c r="A1" s="44" t="s">
        <v>14</v>
      </c>
      <c r="B1" s="45"/>
      <c r="C1" s="45"/>
      <c r="D1" s="45"/>
      <c r="E1" s="45"/>
      <c r="F1" s="45"/>
      <c r="G1" s="45"/>
    </row>
    <row r="2" spans="1:7" ht="32.25" customHeight="1" thickBot="1">
      <c r="A2" s="46" t="s">
        <v>8</v>
      </c>
      <c r="B2" s="47"/>
      <c r="C2" s="47"/>
      <c r="D2" s="47"/>
      <c r="E2" s="47"/>
      <c r="F2" s="47"/>
      <c r="G2" s="47"/>
    </row>
    <row r="3" spans="1:7" s="3" customFormat="1" ht="15" customHeight="1" thickBot="1">
      <c r="A3" s="48" t="s">
        <v>6</v>
      </c>
      <c r="B3" s="21" t="s">
        <v>2</v>
      </c>
      <c r="C3" s="22" t="s">
        <v>4</v>
      </c>
      <c r="D3" s="73" t="s">
        <v>5</v>
      </c>
      <c r="E3" s="18" t="s">
        <v>0</v>
      </c>
      <c r="F3" s="9" t="s">
        <v>3</v>
      </c>
      <c r="G3" s="13" t="s">
        <v>1</v>
      </c>
    </row>
    <row r="4" spans="1:7" s="3" customFormat="1" ht="15" customHeight="1" thickBot="1" thickTop="1">
      <c r="A4" s="49"/>
      <c r="B4" s="23"/>
      <c r="C4" s="24"/>
      <c r="D4" s="72"/>
      <c r="F4" s="16">
        <v>0.2492</v>
      </c>
      <c r="G4" s="15"/>
    </row>
    <row r="5" spans="1:7" s="4" customFormat="1" ht="24" customHeight="1" thickBot="1" thickTop="1">
      <c r="A5" s="19">
        <f>14043.6+6600</f>
        <v>20643.6</v>
      </c>
      <c r="B5" s="76">
        <f>A5*8.8%</f>
        <v>1816.6368</v>
      </c>
      <c r="C5" s="77">
        <f>A5*0.35%</f>
        <v>72.25259999999999</v>
      </c>
      <c r="D5" s="20">
        <f>(A5*80%)*2.5%</f>
        <v>412.87200000000007</v>
      </c>
      <c r="E5" s="20">
        <f>A5-B5-C5-D5</f>
        <v>18341.8386</v>
      </c>
      <c r="F5" s="10">
        <f>E5*F4</f>
        <v>4570.78617912</v>
      </c>
      <c r="G5" s="14">
        <f>E5-F5</f>
        <v>13771.052420879998</v>
      </c>
    </row>
    <row r="6" spans="1:7" s="2" customFormat="1" ht="32.25" customHeight="1" thickBot="1" thickTop="1">
      <c r="A6" s="7"/>
      <c r="B6" s="74">
        <f>B5+C5</f>
        <v>1888.8894</v>
      </c>
      <c r="C6" s="75"/>
      <c r="D6" s="5"/>
      <c r="E6" s="5"/>
      <c r="F6" s="5"/>
      <c r="G6" s="11"/>
    </row>
    <row r="7" spans="1:5" ht="20.25" customHeight="1">
      <c r="A7" s="50" t="s">
        <v>7</v>
      </c>
      <c r="B7" s="50"/>
      <c r="C7" s="50"/>
      <c r="D7" s="50"/>
      <c r="E7" s="50"/>
    </row>
    <row r="8" spans="2:7" ht="16.5" customHeight="1">
      <c r="B8" s="51"/>
      <c r="C8" s="51"/>
      <c r="D8" s="51"/>
      <c r="E8" s="51"/>
      <c r="G8" s="17"/>
    </row>
    <row r="9" spans="1:7" ht="12.75" customHeight="1">
      <c r="A9" s="43" t="s">
        <v>9</v>
      </c>
      <c r="B9" s="43"/>
      <c r="C9" s="43"/>
      <c r="D9" s="43"/>
      <c r="E9" s="43"/>
      <c r="F9" s="43"/>
      <c r="G9" s="43"/>
    </row>
    <row r="10" spans="1:7" ht="21" customHeight="1">
      <c r="A10" s="43"/>
      <c r="B10" s="43"/>
      <c r="C10" s="43"/>
      <c r="D10" s="43"/>
      <c r="E10" s="43"/>
      <c r="F10" s="43"/>
      <c r="G10" s="43"/>
    </row>
    <row r="11" ht="24.75" customHeight="1"/>
    <row r="12" ht="18" customHeight="1"/>
  </sheetData>
  <sheetProtection sheet="1"/>
  <mergeCells count="7">
    <mergeCell ref="A9:G10"/>
    <mergeCell ref="A1:G1"/>
    <mergeCell ref="A2:G2"/>
    <mergeCell ref="A3:A4"/>
    <mergeCell ref="A7:E7"/>
    <mergeCell ref="B8:E8"/>
    <mergeCell ref="B6:C6"/>
  </mergeCells>
  <hyperlinks>
    <hyperlink ref="A9" location="'Tabella per ricorso'!A1" display="compila la tabella per il ricorso"/>
  </hyperlinks>
  <printOptions/>
  <pageMargins left="0" right="0" top="0.7480314960629921" bottom="0.7480314960629921" header="0.31496062992125984" footer="0.31496062992125984"/>
  <pageSetup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5"/>
  <sheetViews>
    <sheetView showGridLines="0" zoomScalePageLayoutView="0" workbookViewId="0" topLeftCell="A7">
      <selection activeCell="J9" sqref="J9"/>
    </sheetView>
  </sheetViews>
  <sheetFormatPr defaultColWidth="9.140625" defaultRowHeight="12.75"/>
  <cols>
    <col min="1" max="1" width="35.28125" style="8" customWidth="1"/>
    <col min="2" max="3" width="16.421875" style="6" customWidth="1"/>
    <col min="4" max="4" width="19.57421875" style="6" customWidth="1"/>
    <col min="5" max="6" width="16.421875" style="6" customWidth="1"/>
    <col min="7" max="7" width="22.57421875" style="12" customWidth="1"/>
    <col min="8" max="16384" width="9.140625" style="1" customWidth="1"/>
  </cols>
  <sheetData>
    <row r="1" spans="1:7" ht="36" customHeight="1" thickBot="1">
      <c r="A1" s="44" t="s">
        <v>7</v>
      </c>
      <c r="B1" s="45"/>
      <c r="C1" s="45"/>
      <c r="D1" s="45"/>
      <c r="E1" s="45"/>
      <c r="F1" s="45"/>
      <c r="G1" s="45"/>
    </row>
    <row r="2" spans="1:7" ht="24.75" customHeight="1" thickBot="1" thickTop="1">
      <c r="A2" s="58" t="s">
        <v>10</v>
      </c>
      <c r="B2" s="59"/>
      <c r="C2" s="59"/>
      <c r="D2" s="59"/>
      <c r="E2" s="59"/>
      <c r="F2" s="59"/>
      <c r="G2" s="60"/>
    </row>
    <row r="3" spans="1:7" s="3" customFormat="1" ht="15" customHeight="1" thickBot="1" thickTop="1">
      <c r="A3" s="56" t="s">
        <v>11</v>
      </c>
      <c r="B3" s="52" t="s">
        <v>2</v>
      </c>
      <c r="C3" s="52" t="s">
        <v>4</v>
      </c>
      <c r="D3" s="82" t="s">
        <v>5</v>
      </c>
      <c r="E3" s="54" t="s">
        <v>0</v>
      </c>
      <c r="F3" s="40" t="s">
        <v>3</v>
      </c>
      <c r="G3" s="62" t="s">
        <v>1</v>
      </c>
    </row>
    <row r="4" spans="1:7" s="3" customFormat="1" ht="15" customHeight="1" thickBot="1" thickTop="1">
      <c r="A4" s="57"/>
      <c r="B4" s="52"/>
      <c r="C4" s="52"/>
      <c r="D4" s="83"/>
      <c r="E4" s="54"/>
      <c r="F4" s="16">
        <v>0.2492</v>
      </c>
      <c r="G4" s="62"/>
    </row>
    <row r="5" spans="1:7" s="37" customFormat="1" ht="24" customHeight="1" thickBot="1" thickTop="1">
      <c r="A5" s="32">
        <v>1000</v>
      </c>
      <c r="B5" s="33">
        <f>A5*8.8%</f>
        <v>88.00000000000001</v>
      </c>
      <c r="C5" s="34">
        <f>A5*0.35%</f>
        <v>3.4999999999999996</v>
      </c>
      <c r="D5" s="81">
        <f>(A5*80%)*2.5%</f>
        <v>20</v>
      </c>
      <c r="E5" s="35">
        <f>A5-B5-C5-D5</f>
        <v>888.5</v>
      </c>
      <c r="F5" s="36">
        <f>E5*F4</f>
        <v>221.4142</v>
      </c>
      <c r="G5" s="39">
        <f>E5-F5</f>
        <v>667.0858000000001</v>
      </c>
    </row>
    <row r="6" spans="1:7" s="2" customFormat="1" ht="21.75" customHeight="1" thickBot="1" thickTop="1">
      <c r="A6" s="25"/>
      <c r="B6" s="78">
        <f>B5+C5</f>
        <v>91.50000000000001</v>
      </c>
      <c r="C6" s="79"/>
      <c r="D6" s="80"/>
      <c r="E6" s="26"/>
      <c r="F6" s="26"/>
      <c r="G6" s="27"/>
    </row>
    <row r="7" spans="1:7" ht="8.25" customHeight="1" thickBot="1">
      <c r="A7" s="67"/>
      <c r="B7" s="67"/>
      <c r="C7" s="67"/>
      <c r="D7" s="67"/>
      <c r="E7" s="67"/>
      <c r="F7" s="67"/>
      <c r="G7" s="67"/>
    </row>
    <row r="8" spans="1:7" ht="24.75" customHeight="1" thickBot="1" thickTop="1">
      <c r="A8" s="58" t="s">
        <v>10</v>
      </c>
      <c r="B8" s="59"/>
      <c r="C8" s="59"/>
      <c r="D8" s="59"/>
      <c r="E8" s="59"/>
      <c r="F8" s="59"/>
      <c r="G8" s="60"/>
    </row>
    <row r="9" spans="1:7" s="3" customFormat="1" ht="15" customHeight="1" thickBot="1" thickTop="1">
      <c r="A9" s="63" t="s">
        <v>11</v>
      </c>
      <c r="B9" s="64" t="s">
        <v>2</v>
      </c>
      <c r="C9" s="64" t="s">
        <v>4</v>
      </c>
      <c r="D9" s="82" t="s">
        <v>5</v>
      </c>
      <c r="E9" s="53" t="s">
        <v>0</v>
      </c>
      <c r="F9" s="9" t="s">
        <v>3</v>
      </c>
      <c r="G9" s="61" t="s">
        <v>1</v>
      </c>
    </row>
    <row r="10" spans="1:7" s="3" customFormat="1" ht="15" customHeight="1" thickBot="1" thickTop="1">
      <c r="A10" s="57"/>
      <c r="B10" s="52"/>
      <c r="C10" s="52"/>
      <c r="D10" s="83"/>
      <c r="E10" s="54"/>
      <c r="F10" s="16">
        <v>0.2492</v>
      </c>
      <c r="G10" s="62"/>
    </row>
    <row r="11" spans="1:7" s="37" customFormat="1" ht="24" customHeight="1" thickBot="1" thickTop="1">
      <c r="A11" s="32">
        <v>1000</v>
      </c>
      <c r="B11" s="33">
        <f>A11*8.8%</f>
        <v>88.00000000000001</v>
      </c>
      <c r="C11" s="34">
        <f>A11*0.35%</f>
        <v>3.4999999999999996</v>
      </c>
      <c r="D11" s="81">
        <f>(A11*80%)*2.5%</f>
        <v>20</v>
      </c>
      <c r="E11" s="35">
        <f>A11-B11-C11-D11</f>
        <v>888.5</v>
      </c>
      <c r="F11" s="36">
        <f>E11*F10</f>
        <v>221.4142</v>
      </c>
      <c r="G11" s="39">
        <f>E11-F11</f>
        <v>667.0858000000001</v>
      </c>
    </row>
    <row r="12" spans="1:7" s="2" customFormat="1" ht="21.75" customHeight="1" thickBot="1" thickTop="1">
      <c r="A12" s="25"/>
      <c r="B12" s="78">
        <f>B11+C11</f>
        <v>91.50000000000001</v>
      </c>
      <c r="C12" s="79"/>
      <c r="D12" s="80"/>
      <c r="E12" s="26"/>
      <c r="F12" s="26"/>
      <c r="G12" s="27"/>
    </row>
    <row r="13" spans="1:7" ht="8.25" customHeight="1" thickBot="1">
      <c r="A13" s="67"/>
      <c r="B13" s="67"/>
      <c r="C13" s="67"/>
      <c r="D13" s="67"/>
      <c r="E13" s="67"/>
      <c r="F13" s="67"/>
      <c r="G13" s="67"/>
    </row>
    <row r="14" spans="1:7" ht="24.75" customHeight="1" thickBot="1" thickTop="1">
      <c r="A14" s="58" t="s">
        <v>10</v>
      </c>
      <c r="B14" s="59"/>
      <c r="C14" s="59"/>
      <c r="D14" s="59"/>
      <c r="E14" s="59"/>
      <c r="F14" s="59"/>
      <c r="G14" s="60"/>
    </row>
    <row r="15" spans="1:7" s="3" customFormat="1" ht="15" customHeight="1" thickBot="1" thickTop="1">
      <c r="A15" s="63" t="s">
        <v>11</v>
      </c>
      <c r="B15" s="64" t="s">
        <v>2</v>
      </c>
      <c r="C15" s="64" t="s">
        <v>4</v>
      </c>
      <c r="D15" s="82" t="s">
        <v>5</v>
      </c>
      <c r="E15" s="53" t="s">
        <v>0</v>
      </c>
      <c r="F15" s="9" t="s">
        <v>3</v>
      </c>
      <c r="G15" s="61" t="s">
        <v>1</v>
      </c>
    </row>
    <row r="16" spans="1:7" s="3" customFormat="1" ht="15" customHeight="1" thickBot="1" thickTop="1">
      <c r="A16" s="57"/>
      <c r="B16" s="52"/>
      <c r="C16" s="52"/>
      <c r="D16" s="83"/>
      <c r="E16" s="54"/>
      <c r="F16" s="16">
        <v>0.2492</v>
      </c>
      <c r="G16" s="62"/>
    </row>
    <row r="17" spans="1:7" s="37" customFormat="1" ht="24" customHeight="1" thickBot="1" thickTop="1">
      <c r="A17" s="32">
        <v>1000</v>
      </c>
      <c r="B17" s="33">
        <f>A17*8.8%</f>
        <v>88.00000000000001</v>
      </c>
      <c r="C17" s="34">
        <f>A17*0.35%</f>
        <v>3.4999999999999996</v>
      </c>
      <c r="D17" s="81">
        <f>(A17*80%)*2.5%</f>
        <v>20</v>
      </c>
      <c r="E17" s="35">
        <f>A17-B17-C17-D17</f>
        <v>888.5</v>
      </c>
      <c r="F17" s="36">
        <f>E17*F16</f>
        <v>221.4142</v>
      </c>
      <c r="G17" s="39">
        <f>E17-F17</f>
        <v>667.0858000000001</v>
      </c>
    </row>
    <row r="18" spans="1:7" s="2" customFormat="1" ht="21.75" customHeight="1" thickBot="1" thickTop="1">
      <c r="A18" s="25"/>
      <c r="B18" s="78">
        <f>B17+C17</f>
        <v>91.50000000000001</v>
      </c>
      <c r="C18" s="79"/>
      <c r="D18" s="80"/>
      <c r="E18" s="26"/>
      <c r="F18" s="26"/>
      <c r="G18" s="27"/>
    </row>
    <row r="19" spans="2:7" ht="21.75" customHeight="1" thickBot="1">
      <c r="B19" s="55"/>
      <c r="C19" s="55"/>
      <c r="D19" s="55"/>
      <c r="E19" s="55"/>
      <c r="G19" s="17"/>
    </row>
    <row r="20" spans="1:7" ht="24.75" customHeight="1" thickBot="1">
      <c r="A20" s="68" t="s">
        <v>13</v>
      </c>
      <c r="B20" s="69"/>
      <c r="C20" s="69"/>
      <c r="D20" s="69"/>
      <c r="E20" s="69"/>
      <c r="F20" s="69"/>
      <c r="G20" s="70"/>
    </row>
    <row r="21" spans="1:7" s="3" customFormat="1" ht="15" customHeight="1" thickTop="1">
      <c r="A21" s="56" t="s">
        <v>12</v>
      </c>
      <c r="B21" s="71" t="s">
        <v>2</v>
      </c>
      <c r="C21" s="71" t="s">
        <v>4</v>
      </c>
      <c r="D21" s="82" t="s">
        <v>5</v>
      </c>
      <c r="E21" s="65" t="s">
        <v>0</v>
      </c>
      <c r="F21" s="65" t="s">
        <v>3</v>
      </c>
      <c r="G21" s="66" t="s">
        <v>1</v>
      </c>
    </row>
    <row r="22" spans="1:7" s="3" customFormat="1" ht="15" customHeight="1">
      <c r="A22" s="56"/>
      <c r="B22" s="71"/>
      <c r="C22" s="71"/>
      <c r="D22" s="83"/>
      <c r="E22" s="65"/>
      <c r="F22" s="65"/>
      <c r="G22" s="66"/>
    </row>
    <row r="23" spans="1:7" s="37" customFormat="1" ht="24" customHeight="1">
      <c r="A23" s="42">
        <f>A17+A11+A5</f>
        <v>3000</v>
      </c>
      <c r="B23" s="41">
        <f>B5+B11+B17</f>
        <v>264.00000000000006</v>
      </c>
      <c r="C23" s="38">
        <f>C5+C11+C17</f>
        <v>10.499999999999998</v>
      </c>
      <c r="D23" s="81">
        <f>D5+D11+D17</f>
        <v>60</v>
      </c>
      <c r="E23" s="35">
        <f>E5+E11+E17</f>
        <v>2665.5</v>
      </c>
      <c r="F23" s="35">
        <f>F5+F11+F17</f>
        <v>664.2426</v>
      </c>
      <c r="G23" s="39">
        <f>E23-F23</f>
        <v>2001.2574</v>
      </c>
    </row>
    <row r="24" spans="1:7" s="2" customFormat="1" ht="21.75" customHeight="1" thickBot="1">
      <c r="A24" s="25"/>
      <c r="B24" s="78">
        <f>B23+C23</f>
        <v>274.50000000000006</v>
      </c>
      <c r="C24" s="79"/>
      <c r="D24" s="80"/>
      <c r="E24" s="26"/>
      <c r="F24" s="26"/>
      <c r="G24" s="27"/>
    </row>
    <row r="25" spans="1:7" ht="43.5" customHeight="1" thickBot="1">
      <c r="A25" s="28"/>
      <c r="B25" s="84" t="s">
        <v>7</v>
      </c>
      <c r="C25" s="85"/>
      <c r="D25" s="86"/>
      <c r="E25" s="29"/>
      <c r="F25" s="30"/>
      <c r="G25" s="31"/>
    </row>
  </sheetData>
  <sheetProtection sheet="1"/>
  <mergeCells count="38">
    <mergeCell ref="B12:C12"/>
    <mergeCell ref="B18:C18"/>
    <mergeCell ref="B24:C24"/>
    <mergeCell ref="B25:C25"/>
    <mergeCell ref="A7:G7"/>
    <mergeCell ref="A13:G13"/>
    <mergeCell ref="F21:F22"/>
    <mergeCell ref="A20:G20"/>
    <mergeCell ref="A21:A22"/>
    <mergeCell ref="B21:B22"/>
    <mergeCell ref="C21:C22"/>
    <mergeCell ref="D21:D22"/>
    <mergeCell ref="E21:E22"/>
    <mergeCell ref="G21:G22"/>
    <mergeCell ref="G9:G10"/>
    <mergeCell ref="A14:G14"/>
    <mergeCell ref="A15:A16"/>
    <mergeCell ref="B15:B16"/>
    <mergeCell ref="C15:C16"/>
    <mergeCell ref="D15:D16"/>
    <mergeCell ref="E15:E16"/>
    <mergeCell ref="D3:D4"/>
    <mergeCell ref="E3:E4"/>
    <mergeCell ref="G3:G4"/>
    <mergeCell ref="A8:G8"/>
    <mergeCell ref="A9:A10"/>
    <mergeCell ref="B9:B10"/>
    <mergeCell ref="C9:C10"/>
    <mergeCell ref="D9:D10"/>
    <mergeCell ref="B6:C6"/>
    <mergeCell ref="B3:B4"/>
    <mergeCell ref="E9:E10"/>
    <mergeCell ref="B19:E19"/>
    <mergeCell ref="A1:G1"/>
    <mergeCell ref="A3:A4"/>
    <mergeCell ref="A2:G2"/>
    <mergeCell ref="G15:G16"/>
    <mergeCell ref="C3:C4"/>
  </mergeCells>
  <printOptions horizontalCentered="1" verticalCentered="1"/>
  <pageMargins left="0" right="0" top="0.7480314960629921" bottom="0.7480314960629921" header="0.31496062992125984" footer="0.31496062992125984"/>
  <pageSetup horizontalDpi="360" verticalDpi="36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</cp:lastModifiedBy>
  <cp:lastPrinted>2021-09-18T18:11:13Z</cp:lastPrinted>
  <dcterms:created xsi:type="dcterms:W3CDTF">2002-11-20T18:59:57Z</dcterms:created>
  <dcterms:modified xsi:type="dcterms:W3CDTF">2022-12-28T19:22:53Z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